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8960" windowHeight="11325"/>
  </bookViews>
  <sheets>
    <sheet name="2014г" sheetId="1" r:id="rId1"/>
  </sheets>
  <calcPr calcId="125725"/>
</workbook>
</file>

<file path=xl/calcChain.xml><?xml version="1.0" encoding="utf-8"?>
<calcChain xmlns="http://schemas.openxmlformats.org/spreadsheetml/2006/main">
  <c r="E34" i="1"/>
  <c r="E32"/>
  <c r="I17"/>
  <c r="F17"/>
  <c r="J16"/>
  <c r="E16" s="1"/>
  <c r="J15"/>
  <c r="E15" s="1"/>
  <c r="J14"/>
  <c r="E14" s="1"/>
  <c r="J13"/>
  <c r="E13" s="1"/>
  <c r="J12"/>
  <c r="E12" s="1"/>
  <c r="I11"/>
  <c r="I18" s="1"/>
  <c r="H11"/>
  <c r="J10"/>
  <c r="H10"/>
  <c r="F9"/>
  <c r="F18" s="1"/>
  <c r="D9"/>
  <c r="D18" s="1"/>
  <c r="J11" l="1"/>
  <c r="J17"/>
  <c r="E17" s="1"/>
  <c r="H12"/>
  <c r="E18"/>
  <c r="G12"/>
  <c r="H14"/>
  <c r="G14"/>
  <c r="H16"/>
  <c r="G16"/>
  <c r="H13"/>
  <c r="G13"/>
  <c r="H15"/>
  <c r="G15"/>
  <c r="G17"/>
  <c r="H17"/>
  <c r="G9"/>
  <c r="G18" s="1"/>
  <c r="H18" l="1"/>
</calcChain>
</file>

<file path=xl/sharedStrings.xml><?xml version="1.0" encoding="utf-8"?>
<sst xmlns="http://schemas.openxmlformats.org/spreadsheetml/2006/main" count="71" uniqueCount="51">
  <si>
    <t>Обслуживаемая жилая площадь</t>
  </si>
  <si>
    <t>м2</t>
  </si>
  <si>
    <t>Численность проживающих</t>
  </si>
  <si>
    <t>чел.</t>
  </si>
  <si>
    <t>№</t>
  </si>
  <si>
    <t>Вид услуг</t>
  </si>
  <si>
    <t>Един. изм-я</t>
  </si>
  <si>
    <t>Доходы</t>
  </si>
  <si>
    <t>(платежи населения начисленные)</t>
  </si>
  <si>
    <t>Т/О и текущий ремонт внутридомового оборудования</t>
  </si>
  <si>
    <t>тыс</t>
  </si>
  <si>
    <t>Содержание дворовой территории</t>
  </si>
  <si>
    <t>Уборка подъезда, лестничных клеток</t>
  </si>
  <si>
    <t>Обслуживание мусоропровода</t>
  </si>
  <si>
    <t>Освещение подъездов</t>
  </si>
  <si>
    <t>Сан.очистка-вывоз ТБО, включая утилизацию</t>
  </si>
  <si>
    <t>ИТОГО:</t>
  </si>
  <si>
    <t>Расход общедомового прибора учета холодной воды</t>
  </si>
  <si>
    <t>Расход электроэнергии</t>
  </si>
  <si>
    <t>кВт</t>
  </si>
  <si>
    <t>Вывезено ТБО</t>
  </si>
  <si>
    <t>м3</t>
  </si>
  <si>
    <t>Вывезено КГО</t>
  </si>
  <si>
    <t xml:space="preserve">Поступило заявок  </t>
  </si>
  <si>
    <t>шт</t>
  </si>
  <si>
    <t>Выполнено заявок</t>
  </si>
  <si>
    <t>Факт выполненого текущего ремонта</t>
  </si>
  <si>
    <t xml:space="preserve">                            ИТОГО</t>
  </si>
  <si>
    <t>Задолженность по адресной программе капитального ремонта:</t>
  </si>
  <si>
    <t>Генеральный директор ООО "НЖК</t>
  </si>
  <si>
    <t>М.В. Сечина</t>
  </si>
  <si>
    <t>(платежи населения оплаченные)</t>
  </si>
  <si>
    <t>Обслуживание  ИТП</t>
  </si>
  <si>
    <t>Отчет о доходах и расходах за 2014 год по жилому дому ул. Дружбы Народов  29/1</t>
  </si>
  <si>
    <t>Задолженность по кварплате и текущему ремонту на 01.01.14г.(+долг,     -переплата</t>
  </si>
  <si>
    <t>Задолженность по кварплате и текущему ремонту за 2014 г. на 01.01.14г.(+долг,       -переплата)</t>
  </si>
  <si>
    <t>Всего задолженность по кварплате и текущему ремонту на 01.01.15г.(с учетом долга на начало года)</t>
  </si>
  <si>
    <t>с/до</t>
  </si>
  <si>
    <t>70%,30%</t>
  </si>
  <si>
    <t>Техническое обслуживание</t>
  </si>
  <si>
    <t>Текущий ремонт</t>
  </si>
  <si>
    <t>Основные показатели жилого дома за 2014 год</t>
  </si>
  <si>
    <t>204,61-38,43=166,18</t>
  </si>
  <si>
    <t>Смена кранов шар.(подвал-узел ввода) Установка огнетушителей (мусорокамера 1,2 под.)</t>
  </si>
  <si>
    <t>Замена канализ.выпусков (1,2 под.)</t>
  </si>
  <si>
    <t>Ремонт м/п швов (торец 1 подъезда)</t>
  </si>
  <si>
    <t>Смена канализационных труб кв 62,72</t>
  </si>
  <si>
    <t>Смена радиаторов кв 84,смена кранов шароых</t>
  </si>
  <si>
    <t>Покос травы</t>
  </si>
  <si>
    <t>Изготовление шайб сантехнических</t>
  </si>
  <si>
    <t xml:space="preserve">кв.   59,   на сумму - 1648,27 руб. </t>
  </si>
</sst>
</file>

<file path=xl/styles.xml><?xml version="1.0" encoding="utf-8"?>
<styleSheet xmlns="http://schemas.openxmlformats.org/spreadsheetml/2006/main">
  <numFmts count="1">
    <numFmt numFmtId="164" formatCode="0.000"/>
  </numFmts>
  <fonts count="4">
    <font>
      <sz val="10"/>
      <name val="Arial Cyr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sz val="11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2" borderId="0" xfId="0" applyFont="1" applyFill="1" applyAlignment="1">
      <alignment horizontal="center"/>
    </xf>
    <xf numFmtId="0" fontId="0" fillId="2" borderId="0" xfId="0" applyFill="1" applyAlignment="1">
      <alignment horizontal="left"/>
    </xf>
    <xf numFmtId="0" fontId="0" fillId="2" borderId="0" xfId="0" applyFont="1" applyFill="1" applyAlignment="1">
      <alignment horizontal="right"/>
    </xf>
    <xf numFmtId="0" fontId="2" fillId="2" borderId="0" xfId="0" applyFont="1" applyFill="1" applyAlignment="1">
      <alignment horizontal="center"/>
    </xf>
    <xf numFmtId="0" fontId="0" fillId="2" borderId="0" xfId="0" applyFont="1" applyFill="1" applyAlignment="1"/>
    <xf numFmtId="0" fontId="0" fillId="2" borderId="5" xfId="0" applyFont="1" applyFill="1" applyBorder="1" applyAlignment="1">
      <alignment horizontal="center" vertical="center" wrapText="1"/>
    </xf>
    <xf numFmtId="0" fontId="0" fillId="2" borderId="7" xfId="0" applyFont="1" applyFill="1" applyBorder="1" applyAlignment="1">
      <alignment horizontal="center"/>
    </xf>
    <xf numFmtId="0" fontId="0" fillId="2" borderId="8" xfId="0" applyFont="1" applyFill="1" applyBorder="1" applyAlignment="1">
      <alignment horizontal="center"/>
    </xf>
    <xf numFmtId="0" fontId="0" fillId="2" borderId="9" xfId="0" applyFont="1" applyFill="1" applyBorder="1" applyAlignment="1">
      <alignment horizontal="center"/>
    </xf>
    <xf numFmtId="0" fontId="0" fillId="2" borderId="10" xfId="0" applyFont="1" applyFill="1" applyBorder="1" applyAlignment="1">
      <alignment horizontal="center"/>
    </xf>
    <xf numFmtId="0" fontId="0" fillId="2" borderId="4" xfId="0" applyFont="1" applyFill="1" applyBorder="1" applyAlignment="1">
      <alignment horizontal="center"/>
    </xf>
    <xf numFmtId="0" fontId="0" fillId="2" borderId="11" xfId="0" applyFill="1" applyBorder="1"/>
    <xf numFmtId="164" fontId="0" fillId="2" borderId="5" xfId="0" applyNumberFormat="1" applyFill="1" applyBorder="1" applyAlignment="1">
      <alignment horizontal="center"/>
    </xf>
    <xf numFmtId="0" fontId="0" fillId="2" borderId="5" xfId="0" applyFont="1" applyFill="1" applyBorder="1" applyAlignment="1">
      <alignment horizontal="center"/>
    </xf>
    <xf numFmtId="0" fontId="0" fillId="2" borderId="12" xfId="0" applyFont="1" applyFill="1" applyBorder="1" applyAlignment="1">
      <alignment horizontal="center"/>
    </xf>
    <xf numFmtId="164" fontId="0" fillId="2" borderId="5" xfId="0" applyNumberFormat="1" applyFont="1" applyFill="1" applyBorder="1" applyAlignment="1">
      <alignment horizontal="center"/>
    </xf>
    <xf numFmtId="2" fontId="0" fillId="2" borderId="5" xfId="0" applyNumberFormat="1" applyFont="1" applyFill="1" applyBorder="1" applyAlignment="1">
      <alignment horizontal="center"/>
    </xf>
    <xf numFmtId="2" fontId="0" fillId="2" borderId="6" xfId="0" applyNumberFormat="1" applyFont="1" applyFill="1" applyBorder="1" applyAlignment="1">
      <alignment horizontal="center"/>
    </xf>
    <xf numFmtId="0" fontId="0" fillId="2" borderId="13" xfId="0" applyFill="1" applyBorder="1"/>
    <xf numFmtId="0" fontId="2" fillId="2" borderId="14" xfId="0" applyFont="1" applyFill="1" applyBorder="1" applyAlignment="1">
      <alignment horizontal="center"/>
    </xf>
    <xf numFmtId="0" fontId="2" fillId="2" borderId="15" xfId="0" applyFont="1" applyFill="1" applyBorder="1"/>
    <xf numFmtId="2" fontId="2" fillId="2" borderId="16" xfId="0" applyNumberFormat="1" applyFont="1" applyFill="1" applyBorder="1" applyAlignment="1">
      <alignment horizontal="center"/>
    </xf>
    <xf numFmtId="2" fontId="2" fillId="2" borderId="17" xfId="0" applyNumberFormat="1" applyFont="1" applyFill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0" fontId="0" fillId="2" borderId="2" xfId="0" applyFill="1" applyBorder="1"/>
    <xf numFmtId="0" fontId="0" fillId="2" borderId="2" xfId="0" applyFill="1" applyBorder="1" applyAlignment="1">
      <alignment horizontal="center"/>
    </xf>
    <xf numFmtId="0" fontId="0" fillId="2" borderId="3" xfId="0" applyFont="1" applyFill="1" applyBorder="1"/>
    <xf numFmtId="0" fontId="0" fillId="2" borderId="5" xfId="0" applyFill="1" applyBorder="1"/>
    <xf numFmtId="0" fontId="0" fillId="2" borderId="5" xfId="0" applyFill="1" applyBorder="1" applyAlignment="1">
      <alignment horizontal="center"/>
    </xf>
    <xf numFmtId="0" fontId="0" fillId="2" borderId="6" xfId="0" applyFont="1" applyFill="1" applyBorder="1"/>
    <xf numFmtId="0" fontId="0" fillId="2" borderId="14" xfId="0" applyFont="1" applyFill="1" applyBorder="1" applyAlignment="1">
      <alignment horizontal="center"/>
    </xf>
    <xf numFmtId="0" fontId="0" fillId="2" borderId="16" xfId="0" applyFill="1" applyBorder="1"/>
    <xf numFmtId="0" fontId="0" fillId="2" borderId="16" xfId="0" applyFill="1" applyBorder="1" applyAlignment="1">
      <alignment horizontal="center"/>
    </xf>
    <xf numFmtId="0" fontId="0" fillId="2" borderId="17" xfId="0" applyFont="1" applyFill="1" applyBorder="1"/>
    <xf numFmtId="0" fontId="0" fillId="2" borderId="2" xfId="0" applyFont="1" applyFill="1" applyBorder="1"/>
    <xf numFmtId="0" fontId="0" fillId="2" borderId="0" xfId="0" applyFont="1" applyFill="1"/>
    <xf numFmtId="0" fontId="0" fillId="2" borderId="5" xfId="0" applyFont="1" applyFill="1" applyBorder="1"/>
    <xf numFmtId="0" fontId="2" fillId="2" borderId="16" xfId="0" applyFont="1" applyFill="1" applyBorder="1" applyAlignment="1">
      <alignment horizontal="right"/>
    </xf>
    <xf numFmtId="0" fontId="0" fillId="2" borderId="16" xfId="0" applyFont="1" applyFill="1" applyBorder="1"/>
    <xf numFmtId="0" fontId="0" fillId="2" borderId="0" xfId="0" applyFont="1" applyFill="1" applyBorder="1" applyAlignment="1">
      <alignment horizontal="center"/>
    </xf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0" fontId="0" fillId="2" borderId="0" xfId="0" applyFont="1" applyFill="1" applyBorder="1"/>
    <xf numFmtId="0" fontId="0" fillId="2" borderId="0" xfId="0" applyFill="1" applyBorder="1" applyAlignment="1">
      <alignment horizontal="left"/>
    </xf>
    <xf numFmtId="0" fontId="2" fillId="2" borderId="0" xfId="0" applyFont="1" applyFill="1"/>
    <xf numFmtId="0" fontId="0" fillId="2" borderId="5" xfId="0" applyFill="1" applyBorder="1" applyAlignment="1">
      <alignment horizontal="center" vertical="center" wrapText="1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1" fillId="2" borderId="0" xfId="0" applyFont="1" applyFill="1"/>
    <xf numFmtId="0" fontId="1" fillId="2" borderId="0" xfId="0" applyFont="1" applyFill="1" applyAlignment="1">
      <alignment horizontal="center"/>
    </xf>
    <xf numFmtId="9" fontId="0" fillId="0" borderId="0" xfId="0" applyNumberFormat="1"/>
    <xf numFmtId="164" fontId="0" fillId="2" borderId="12" xfId="0" applyNumberFormat="1" applyFont="1" applyFill="1" applyBorder="1" applyAlignment="1">
      <alignment horizontal="center"/>
    </xf>
    <xf numFmtId="164" fontId="0" fillId="0" borderId="0" xfId="0" applyNumberFormat="1"/>
    <xf numFmtId="0" fontId="0" fillId="2" borderId="19" xfId="0" applyFont="1" applyFill="1" applyBorder="1" applyAlignment="1">
      <alignment horizontal="center"/>
    </xf>
    <xf numFmtId="0" fontId="0" fillId="2" borderId="20" xfId="0" applyFill="1" applyBorder="1"/>
    <xf numFmtId="0" fontId="0" fillId="2" borderId="20" xfId="0" applyFont="1" applyFill="1" applyBorder="1"/>
    <xf numFmtId="0" fontId="0" fillId="2" borderId="21" xfId="0" applyFont="1" applyFill="1" applyBorder="1"/>
    <xf numFmtId="0" fontId="0" fillId="2" borderId="5" xfId="0" applyFont="1" applyFill="1" applyBorder="1" applyAlignment="1">
      <alignment horizontal="center"/>
    </xf>
    <xf numFmtId="0" fontId="0" fillId="2" borderId="16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0" fillId="2" borderId="5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6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0" fillId="2" borderId="0" xfId="0" applyFont="1" applyFill="1" applyAlignment="1">
      <alignment horizontal="center"/>
    </xf>
    <xf numFmtId="0" fontId="0" fillId="2" borderId="1" xfId="0" applyFont="1" applyFill="1" applyBorder="1" applyAlignment="1">
      <alignment horizontal="center" vertical="center" wrapText="1"/>
    </xf>
    <xf numFmtId="0" fontId="0" fillId="2" borderId="4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L42"/>
  <sheetViews>
    <sheetView tabSelected="1" topLeftCell="A8" workbookViewId="0">
      <selection activeCell="A2" sqref="A2:H36"/>
    </sheetView>
  </sheetViews>
  <sheetFormatPr defaultRowHeight="12.75"/>
  <cols>
    <col min="1" max="1" width="2.42578125" customWidth="1"/>
    <col min="2" max="2" width="80.140625" customWidth="1"/>
    <col min="3" max="3" width="8.28515625" customWidth="1"/>
    <col min="4" max="4" width="9" customWidth="1"/>
    <col min="5" max="5" width="7.5703125" customWidth="1"/>
    <col min="6" max="6" width="7.28515625" customWidth="1"/>
    <col min="7" max="7" width="12.7109375" customWidth="1"/>
    <col min="8" max="8" width="16.85546875" customWidth="1"/>
    <col min="9" max="16" width="0" hidden="1" customWidth="1"/>
  </cols>
  <sheetData>
    <row r="2" spans="1:12" ht="15.75">
      <c r="A2" s="1"/>
      <c r="B2" s="67" t="s">
        <v>33</v>
      </c>
      <c r="C2" s="67"/>
      <c r="D2" s="67"/>
      <c r="E2" s="67"/>
      <c r="F2" s="67"/>
      <c r="G2" s="67"/>
      <c r="H2" s="67"/>
    </row>
    <row r="3" spans="1:12">
      <c r="A3" s="1"/>
      <c r="B3" s="2" t="s">
        <v>0</v>
      </c>
      <c r="C3" s="3">
        <v>2925.65</v>
      </c>
      <c r="D3" s="2" t="s">
        <v>1</v>
      </c>
      <c r="E3" s="1"/>
      <c r="F3" s="1"/>
      <c r="G3" s="1"/>
      <c r="H3" s="1"/>
    </row>
    <row r="4" spans="1:12">
      <c r="A4" s="4"/>
      <c r="B4" s="2" t="s">
        <v>2</v>
      </c>
      <c r="C4" s="3">
        <v>162</v>
      </c>
      <c r="D4" s="2" t="s">
        <v>3</v>
      </c>
      <c r="E4" s="5"/>
      <c r="F4" s="5"/>
      <c r="G4" s="5"/>
      <c r="H4" s="5"/>
    </row>
    <row r="5" spans="1:12" ht="13.5" thickBot="1">
      <c r="A5" s="1"/>
      <c r="B5" s="68"/>
      <c r="C5" s="68"/>
      <c r="D5" s="68"/>
      <c r="E5" s="68"/>
      <c r="F5" s="68"/>
      <c r="G5" s="68"/>
      <c r="H5" s="68"/>
    </row>
    <row r="6" spans="1:12">
      <c r="A6" s="69" t="s">
        <v>4</v>
      </c>
      <c r="B6" s="71" t="s">
        <v>5</v>
      </c>
      <c r="C6" s="71" t="s">
        <v>6</v>
      </c>
      <c r="D6" s="61" t="s">
        <v>34</v>
      </c>
      <c r="E6" s="71" t="s">
        <v>7</v>
      </c>
      <c r="F6" s="71"/>
      <c r="G6" s="61" t="s">
        <v>35</v>
      </c>
      <c r="H6" s="63" t="s">
        <v>36</v>
      </c>
    </row>
    <row r="7" spans="1:12" ht="162.75" customHeight="1">
      <c r="A7" s="70"/>
      <c r="B7" s="62"/>
      <c r="C7" s="62"/>
      <c r="D7" s="62"/>
      <c r="E7" s="6" t="s">
        <v>8</v>
      </c>
      <c r="F7" s="46" t="s">
        <v>31</v>
      </c>
      <c r="G7" s="62"/>
      <c r="H7" s="64"/>
    </row>
    <row r="8" spans="1:12" ht="18.75" customHeight="1" thickBot="1">
      <c r="A8" s="7">
        <v>1</v>
      </c>
      <c r="B8" s="8">
        <v>2</v>
      </c>
      <c r="C8" s="8">
        <v>3</v>
      </c>
      <c r="D8" s="8">
        <v>4</v>
      </c>
      <c r="E8" s="9">
        <v>5</v>
      </c>
      <c r="F8" s="8">
        <v>6</v>
      </c>
      <c r="G8" s="8">
        <v>7</v>
      </c>
      <c r="H8" s="10">
        <v>8</v>
      </c>
      <c r="K8" t="s">
        <v>37</v>
      </c>
    </row>
    <row r="9" spans="1:12" ht="13.5" thickTop="1">
      <c r="A9" s="11">
        <v>1</v>
      </c>
      <c r="B9" s="12" t="s">
        <v>9</v>
      </c>
      <c r="C9" s="13" t="s">
        <v>10</v>
      </c>
      <c r="D9" s="14">
        <f>798.43-291.99-291.99</f>
        <v>214.44999999999993</v>
      </c>
      <c r="E9" s="15"/>
      <c r="F9" s="16">
        <f>47.59+0.68</f>
        <v>48.27</v>
      </c>
      <c r="G9" s="17">
        <f>E9-F9</f>
        <v>-48.27</v>
      </c>
      <c r="H9" s="18">
        <v>166.18</v>
      </c>
      <c r="K9">
        <v>506.44</v>
      </c>
      <c r="L9" s="51" t="s">
        <v>38</v>
      </c>
    </row>
    <row r="10" spans="1:12">
      <c r="A10" s="11"/>
      <c r="B10" s="12" t="s">
        <v>39</v>
      </c>
      <c r="C10" s="13" t="s">
        <v>10</v>
      </c>
      <c r="D10" s="14"/>
      <c r="E10" s="52">
        <v>258.19</v>
      </c>
      <c r="F10" s="16">
        <v>166.17</v>
      </c>
      <c r="G10" s="17"/>
      <c r="H10" s="18">
        <f>D10+E10-F10</f>
        <v>92.02000000000001</v>
      </c>
      <c r="I10">
        <v>92.02</v>
      </c>
      <c r="J10" s="53">
        <f>I10-D10+F10</f>
        <v>258.19</v>
      </c>
      <c r="L10">
        <v>354.51</v>
      </c>
    </row>
    <row r="11" spans="1:12">
      <c r="A11" s="11"/>
      <c r="B11" s="12" t="s">
        <v>40</v>
      </c>
      <c r="C11" s="13" t="s">
        <v>10</v>
      </c>
      <c r="D11" s="14"/>
      <c r="E11" s="15">
        <v>170.67</v>
      </c>
      <c r="F11" s="16">
        <v>132.24</v>
      </c>
      <c r="G11" s="17"/>
      <c r="H11" s="18">
        <f t="shared" ref="H11:H17" si="0">D11+E11-F11</f>
        <v>38.429999999999978</v>
      </c>
      <c r="I11">
        <f>208.14-3.53</f>
        <v>204.60999999999999</v>
      </c>
      <c r="J11" s="53">
        <f t="shared" ref="J11:J17" si="1">I11-D11+F11</f>
        <v>336.85</v>
      </c>
      <c r="L11">
        <v>151.93</v>
      </c>
    </row>
    <row r="12" spans="1:12">
      <c r="A12" s="11">
        <v>2</v>
      </c>
      <c r="B12" s="12" t="s">
        <v>11</v>
      </c>
      <c r="C12" s="13" t="s">
        <v>10</v>
      </c>
      <c r="D12" s="14">
        <v>61.75</v>
      </c>
      <c r="E12" s="52">
        <f t="shared" ref="E12:E17" si="2">J12</f>
        <v>116.46</v>
      </c>
      <c r="F12" s="16">
        <v>97.16</v>
      </c>
      <c r="G12" s="17">
        <f t="shared" ref="G12:G17" si="3">E12-F12</f>
        <v>19.299999999999997</v>
      </c>
      <c r="H12" s="18">
        <f t="shared" si="0"/>
        <v>81.049999999999983</v>
      </c>
      <c r="I12">
        <v>81.05</v>
      </c>
      <c r="J12" s="53">
        <f t="shared" si="1"/>
        <v>116.46</v>
      </c>
    </row>
    <row r="13" spans="1:12">
      <c r="A13" s="11">
        <v>3</v>
      </c>
      <c r="B13" s="19" t="s">
        <v>12</v>
      </c>
      <c r="C13" s="13" t="s">
        <v>10</v>
      </c>
      <c r="D13" s="14">
        <v>50.47</v>
      </c>
      <c r="E13" s="52">
        <f t="shared" si="2"/>
        <v>96.12</v>
      </c>
      <c r="F13" s="16">
        <v>79.790000000000006</v>
      </c>
      <c r="G13" s="17">
        <f t="shared" si="3"/>
        <v>16.329999999999998</v>
      </c>
      <c r="H13" s="18">
        <f t="shared" si="0"/>
        <v>66.8</v>
      </c>
      <c r="I13">
        <v>66.8</v>
      </c>
      <c r="J13" s="53">
        <f t="shared" si="1"/>
        <v>96.12</v>
      </c>
    </row>
    <row r="14" spans="1:12">
      <c r="A14" s="11">
        <v>4</v>
      </c>
      <c r="B14" s="19" t="s">
        <v>13</v>
      </c>
      <c r="C14" s="13" t="s">
        <v>10</v>
      </c>
      <c r="D14" s="14">
        <v>29.87</v>
      </c>
      <c r="E14" s="52">
        <f t="shared" si="2"/>
        <v>59.28</v>
      </c>
      <c r="F14" s="16">
        <v>48.94</v>
      </c>
      <c r="G14" s="17">
        <f t="shared" si="3"/>
        <v>10.340000000000003</v>
      </c>
      <c r="H14" s="18">
        <f t="shared" si="0"/>
        <v>40.210000000000008</v>
      </c>
      <c r="I14">
        <v>40.21</v>
      </c>
      <c r="J14" s="53">
        <f t="shared" si="1"/>
        <v>59.28</v>
      </c>
    </row>
    <row r="15" spans="1:12">
      <c r="A15" s="11">
        <v>5</v>
      </c>
      <c r="B15" s="19" t="s">
        <v>14</v>
      </c>
      <c r="C15" s="13" t="s">
        <v>10</v>
      </c>
      <c r="D15" s="14">
        <v>27.82</v>
      </c>
      <c r="E15" s="52">
        <f t="shared" si="2"/>
        <v>64.239999999999995</v>
      </c>
      <c r="F15" s="16">
        <v>56.65</v>
      </c>
      <c r="G15" s="17">
        <f t="shared" si="3"/>
        <v>7.5899999999999963</v>
      </c>
      <c r="H15" s="18">
        <f t="shared" si="0"/>
        <v>35.410000000000004</v>
      </c>
      <c r="I15">
        <v>35.409999999999997</v>
      </c>
      <c r="J15" s="53">
        <f t="shared" si="1"/>
        <v>64.239999999999995</v>
      </c>
    </row>
    <row r="16" spans="1:12">
      <c r="A16" s="11">
        <v>6</v>
      </c>
      <c r="B16" s="19" t="s">
        <v>15</v>
      </c>
      <c r="C16" s="13" t="s">
        <v>10</v>
      </c>
      <c r="D16" s="14">
        <v>31.9</v>
      </c>
      <c r="E16" s="52">
        <f t="shared" si="2"/>
        <v>67</v>
      </c>
      <c r="F16" s="16">
        <v>53.91</v>
      </c>
      <c r="G16" s="17">
        <f t="shared" si="3"/>
        <v>13.090000000000003</v>
      </c>
      <c r="H16" s="18">
        <f t="shared" si="0"/>
        <v>44.990000000000009</v>
      </c>
      <c r="I16">
        <v>44.99</v>
      </c>
      <c r="J16" s="53">
        <f t="shared" si="1"/>
        <v>67</v>
      </c>
    </row>
    <row r="17" spans="1:10">
      <c r="A17" s="11">
        <v>7</v>
      </c>
      <c r="B17" s="19" t="s">
        <v>32</v>
      </c>
      <c r="C17" s="13" t="s">
        <v>10</v>
      </c>
      <c r="D17" s="14">
        <v>16.260000000000002</v>
      </c>
      <c r="E17" s="52">
        <f t="shared" si="2"/>
        <v>62.97</v>
      </c>
      <c r="F17" s="16">
        <f>38.6+11.45</f>
        <v>50.05</v>
      </c>
      <c r="G17" s="17">
        <f t="shared" si="3"/>
        <v>12.920000000000002</v>
      </c>
      <c r="H17" s="18">
        <f t="shared" si="0"/>
        <v>29.180000000000007</v>
      </c>
      <c r="I17">
        <f>18.09+11.09</f>
        <v>29.18</v>
      </c>
      <c r="J17" s="53">
        <f t="shared" si="1"/>
        <v>62.97</v>
      </c>
    </row>
    <row r="18" spans="1:10" ht="13.5" thickBot="1">
      <c r="A18" s="20"/>
      <c r="B18" s="21" t="s">
        <v>16</v>
      </c>
      <c r="C18" s="13" t="s">
        <v>10</v>
      </c>
      <c r="D18" s="22">
        <f>SUM(D9:D17)</f>
        <v>432.51999999999992</v>
      </c>
      <c r="E18" s="22">
        <f>SUM(E9:E17)</f>
        <v>894.93000000000006</v>
      </c>
      <c r="F18" s="22">
        <f>SUM(F9:F17)</f>
        <v>733.17999999999984</v>
      </c>
      <c r="G18" s="22">
        <f>SUM(G9:G17)</f>
        <v>31.299999999999997</v>
      </c>
      <c r="H18" s="23">
        <f>SUM(H9:H17)</f>
        <v>594.27</v>
      </c>
      <c r="I18">
        <f>SUM(I10:I17)</f>
        <v>594.27</v>
      </c>
    </row>
    <row r="19" spans="1:10" ht="13.5" thickBot="1">
      <c r="A19" s="65" t="s">
        <v>41</v>
      </c>
      <c r="B19" s="65"/>
      <c r="C19" s="65"/>
      <c r="D19" s="65"/>
      <c r="E19" s="65"/>
      <c r="F19" s="65"/>
      <c r="G19" s="65"/>
      <c r="H19" s="65"/>
    </row>
    <row r="20" spans="1:10">
      <c r="A20" s="24">
        <v>1</v>
      </c>
      <c r="B20" s="25" t="s">
        <v>17</v>
      </c>
      <c r="C20" s="26" t="s">
        <v>1</v>
      </c>
      <c r="D20" s="66"/>
      <c r="E20" s="66"/>
      <c r="F20" s="66"/>
      <c r="G20" s="66"/>
      <c r="H20" s="27">
        <v>15358</v>
      </c>
      <c r="J20" t="s">
        <v>42</v>
      </c>
    </row>
    <row r="21" spans="1:10">
      <c r="A21" s="11">
        <v>2</v>
      </c>
      <c r="B21" s="28" t="s">
        <v>18</v>
      </c>
      <c r="C21" s="29" t="s">
        <v>19</v>
      </c>
      <c r="D21" s="58"/>
      <c r="E21" s="58"/>
      <c r="F21" s="58"/>
      <c r="G21" s="58"/>
      <c r="H21" s="30">
        <v>26298</v>
      </c>
    </row>
    <row r="22" spans="1:10">
      <c r="A22" s="11">
        <v>3</v>
      </c>
      <c r="B22" s="28" t="s">
        <v>20</v>
      </c>
      <c r="C22" s="29" t="s">
        <v>21</v>
      </c>
      <c r="D22" s="58"/>
      <c r="E22" s="58"/>
      <c r="F22" s="58"/>
      <c r="G22" s="58"/>
      <c r="H22" s="30">
        <v>244.62</v>
      </c>
    </row>
    <row r="23" spans="1:10">
      <c r="A23" s="11">
        <v>4</v>
      </c>
      <c r="B23" s="28" t="s">
        <v>22</v>
      </c>
      <c r="C23" s="29" t="s">
        <v>21</v>
      </c>
      <c r="D23" s="58"/>
      <c r="E23" s="58"/>
      <c r="F23" s="58"/>
      <c r="G23" s="58"/>
      <c r="H23" s="30">
        <v>36.020000000000003</v>
      </c>
    </row>
    <row r="24" spans="1:10">
      <c r="A24" s="11">
        <v>5</v>
      </c>
      <c r="B24" s="28" t="s">
        <v>23</v>
      </c>
      <c r="C24" s="29" t="s">
        <v>24</v>
      </c>
      <c r="D24" s="58"/>
      <c r="E24" s="58"/>
      <c r="F24" s="58"/>
      <c r="G24" s="58"/>
      <c r="H24" s="30">
        <v>97</v>
      </c>
    </row>
    <row r="25" spans="1:10" ht="13.5" thickBot="1">
      <c r="A25" s="31">
        <v>6</v>
      </c>
      <c r="B25" s="32" t="s">
        <v>25</v>
      </c>
      <c r="C25" s="33" t="s">
        <v>24</v>
      </c>
      <c r="D25" s="59"/>
      <c r="E25" s="59"/>
      <c r="F25" s="59"/>
      <c r="G25" s="59"/>
      <c r="H25" s="34">
        <v>97</v>
      </c>
    </row>
    <row r="26" spans="1:10" ht="13.5" thickBot="1">
      <c r="A26" s="60" t="s">
        <v>26</v>
      </c>
      <c r="B26" s="60"/>
      <c r="C26" s="60"/>
      <c r="D26" s="60"/>
      <c r="E26" s="60"/>
      <c r="F26" s="60"/>
      <c r="G26" s="60"/>
      <c r="H26" s="60"/>
    </row>
    <row r="27" spans="1:10" ht="13.5" thickBot="1">
      <c r="A27" s="24">
        <v>1</v>
      </c>
      <c r="B27" s="25" t="s">
        <v>43</v>
      </c>
      <c r="C27" s="26" t="s">
        <v>10</v>
      </c>
      <c r="D27" s="35"/>
      <c r="E27" s="27">
        <v>8.3800000000000008</v>
      </c>
      <c r="F27" s="36"/>
      <c r="G27" s="36"/>
      <c r="H27" s="36"/>
    </row>
    <row r="28" spans="1:10" ht="13.5" thickBot="1">
      <c r="A28" s="11">
        <v>2</v>
      </c>
      <c r="B28" s="28" t="s">
        <v>44</v>
      </c>
      <c r="C28" s="26" t="s">
        <v>10</v>
      </c>
      <c r="D28" s="37"/>
      <c r="E28" s="30">
        <v>66.08</v>
      </c>
      <c r="F28" s="36"/>
      <c r="G28" s="36"/>
      <c r="H28" s="36"/>
    </row>
    <row r="29" spans="1:10" ht="13.5" thickBot="1">
      <c r="A29" s="11">
        <v>3</v>
      </c>
      <c r="B29" s="28" t="s">
        <v>45</v>
      </c>
      <c r="C29" s="26" t="s">
        <v>10</v>
      </c>
      <c r="D29" s="37"/>
      <c r="E29" s="30">
        <v>15</v>
      </c>
      <c r="F29" s="36"/>
      <c r="G29" s="36"/>
      <c r="H29" s="36"/>
    </row>
    <row r="30" spans="1:10" ht="13.5" thickBot="1">
      <c r="A30" s="11">
        <v>4</v>
      </c>
      <c r="B30" s="28" t="s">
        <v>46</v>
      </c>
      <c r="C30" s="26" t="s">
        <v>10</v>
      </c>
      <c r="D30" s="37"/>
      <c r="E30" s="30">
        <v>5.58</v>
      </c>
      <c r="F30" s="36"/>
      <c r="G30" s="36"/>
      <c r="H30" s="36"/>
    </row>
    <row r="31" spans="1:10" ht="13.5" thickBot="1">
      <c r="A31" s="54">
        <v>5</v>
      </c>
      <c r="B31" s="55" t="s">
        <v>47</v>
      </c>
      <c r="C31" s="26" t="s">
        <v>10</v>
      </c>
      <c r="D31" s="56"/>
      <c r="E31" s="57">
        <v>5.03</v>
      </c>
      <c r="F31" s="36"/>
      <c r="G31" s="36"/>
      <c r="H31" s="36"/>
    </row>
    <row r="32" spans="1:10" ht="13.5" thickBot="1">
      <c r="A32" s="54"/>
      <c r="B32" s="55" t="s">
        <v>48</v>
      </c>
      <c r="C32" s="26" t="s">
        <v>10</v>
      </c>
      <c r="D32" s="56"/>
      <c r="E32" s="57">
        <f>1.99+1.73</f>
        <v>3.7199999999999998</v>
      </c>
      <c r="F32" s="36"/>
      <c r="G32" s="36"/>
      <c r="H32" s="36"/>
    </row>
    <row r="33" spans="1:8" ht="13.5" thickBot="1">
      <c r="A33" s="54"/>
      <c r="B33" s="55" t="s">
        <v>49</v>
      </c>
      <c r="C33" s="26" t="s">
        <v>10</v>
      </c>
      <c r="D33" s="56"/>
      <c r="E33" s="57">
        <v>0.3</v>
      </c>
      <c r="F33" s="36"/>
      <c r="G33" s="36"/>
      <c r="H33" s="36"/>
    </row>
    <row r="34" spans="1:8" ht="13.5" thickBot="1">
      <c r="A34" s="31"/>
      <c r="B34" s="38" t="s">
        <v>27</v>
      </c>
      <c r="C34" s="26" t="s">
        <v>10</v>
      </c>
      <c r="D34" s="39"/>
      <c r="E34" s="34">
        <f>SUM(E27:E33)</f>
        <v>104.08999999999999</v>
      </c>
      <c r="F34" s="36"/>
      <c r="G34" s="36"/>
      <c r="H34" s="36"/>
    </row>
    <row r="35" spans="1:8">
      <c r="A35" s="40"/>
      <c r="B35" s="41" t="s">
        <v>28</v>
      </c>
      <c r="C35" s="42"/>
      <c r="D35" s="43"/>
      <c r="E35" s="43"/>
      <c r="F35" s="36"/>
      <c r="G35" s="36"/>
      <c r="H35" s="36"/>
    </row>
    <row r="36" spans="1:8">
      <c r="A36" s="40"/>
      <c r="B36" s="44" t="s">
        <v>50</v>
      </c>
      <c r="C36" s="42"/>
      <c r="D36" s="43"/>
      <c r="E36" s="43"/>
      <c r="F36" s="36"/>
      <c r="G36" s="36"/>
      <c r="H36" s="36"/>
    </row>
    <row r="37" spans="1:8">
      <c r="A37" s="1"/>
      <c r="B37" s="36"/>
      <c r="C37" s="1"/>
      <c r="D37" s="36"/>
      <c r="E37" s="36"/>
      <c r="F37" s="36"/>
      <c r="G37" s="36"/>
      <c r="H37" s="36"/>
    </row>
    <row r="38" spans="1:8" ht="15.75">
      <c r="A38" s="4"/>
      <c r="B38" s="49" t="s">
        <v>29</v>
      </c>
      <c r="C38" s="50"/>
      <c r="D38" s="49"/>
      <c r="E38" s="49" t="s">
        <v>30</v>
      </c>
      <c r="G38" s="45"/>
      <c r="H38" s="45"/>
    </row>
    <row r="39" spans="1:8" ht="14.25">
      <c r="A39" s="1"/>
      <c r="B39" s="47"/>
      <c r="C39" s="48"/>
      <c r="D39" s="47"/>
      <c r="E39" s="47"/>
      <c r="F39" s="47"/>
      <c r="G39" s="36"/>
      <c r="H39" s="36"/>
    </row>
    <row r="42" spans="1:8" ht="15.75">
      <c r="B42" s="49"/>
      <c r="C42" s="50"/>
      <c r="D42" s="49"/>
      <c r="E42" s="49"/>
    </row>
  </sheetData>
  <mergeCells count="17">
    <mergeCell ref="B2:H2"/>
    <mergeCell ref="B5:H5"/>
    <mergeCell ref="A6:A7"/>
    <mergeCell ref="B6:B7"/>
    <mergeCell ref="C6:C7"/>
    <mergeCell ref="D6:D7"/>
    <mergeCell ref="E6:F6"/>
    <mergeCell ref="D23:G23"/>
    <mergeCell ref="D24:G24"/>
    <mergeCell ref="D25:G25"/>
    <mergeCell ref="A26:H26"/>
    <mergeCell ref="G6:G7"/>
    <mergeCell ref="H6:H7"/>
    <mergeCell ref="A19:H19"/>
    <mergeCell ref="D20:G20"/>
    <mergeCell ref="D21:G21"/>
    <mergeCell ref="D22:G22"/>
  </mergeCells>
  <pageMargins left="0.59" right="0.14000000000000001" top="0.15748031496062992" bottom="0.15748031496062992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2014г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 GATES</dc:creator>
  <cp:lastModifiedBy>BILL GATES</cp:lastModifiedBy>
  <cp:lastPrinted>2015-03-13T02:57:20Z</cp:lastPrinted>
  <dcterms:created xsi:type="dcterms:W3CDTF">2015-03-04T05:43:53Z</dcterms:created>
  <dcterms:modified xsi:type="dcterms:W3CDTF">2015-03-13T02:57:22Z</dcterms:modified>
</cp:coreProperties>
</file>